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<sst xmlns="http://schemas.openxmlformats.org/spreadsheetml/2006/main" count="49" uniqueCount="47">
  <si>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Keele University, data on income, expenditure and cash, 1996/7-2017/8</t>
  </si>
  <si>
    <t>(£k)</t>
  </si>
  <si>
    <t>income</t>
  </si>
  <si>
    <t>expenditure</t>
  </si>
  <si>
    <t>surplus</t>
  </si>
  <si>
    <t>net cash inflow</t>
  </si>
  <si>
    <t>staff costs</t>
  </si>
  <si>
    <t>staff costs /</t>
  </si>
  <si>
    <t>funding</t>
  </si>
  <si>
    <t xml:space="preserve">tuition fees </t>
  </si>
  <si>
    <t xml:space="preserve">total </t>
  </si>
  <si>
    <t>(income minus</t>
  </si>
  <si>
    <t>from operating</t>
  </si>
  <si>
    <t>body</t>
  </si>
  <si>
    <t>and education</t>
  </si>
  <si>
    <t xml:space="preserve">teaching </t>
  </si>
  <si>
    <t>expenditure)</t>
  </si>
  <si>
    <t>activities</t>
  </si>
  <si>
    <t>grants</t>
  </si>
  <si>
    <t>contracts</t>
  </si>
  <si>
    <t>1996/7</t>
  </si>
  <si>
    <t>1997/8</t>
  </si>
  <si>
    <t>1998/9</t>
  </si>
  <si>
    <t>1999/2000</t>
  </si>
  <si>
    <t>2000/1</t>
  </si>
  <si>
    <t>2001/2</t>
  </si>
  <si>
    <t>2002/3</t>
  </si>
  <si>
    <t>2003/4</t>
  </si>
  <si>
    <t>2004/5</t>
  </si>
  <si>
    <t>2005/6</t>
  </si>
  <si>
    <t>2006/7</t>
  </si>
  <si>
    <t>2007/8</t>
  </si>
  <si>
    <t>2008/9</t>
  </si>
  <si>
    <t>2009/10</t>
  </si>
  <si>
    <t>2010/1</t>
  </si>
  <si>
    <t>2011/2</t>
  </si>
  <si>
    <t>2012/3</t>
  </si>
  <si>
    <t>2013/4</t>
  </si>
  <si>
    <t>2014/5 (old)</t>
  </si>
  <si>
    <t>2014/5 (new)</t>
  </si>
  <si>
    <t>2015/6</t>
  </si>
  <si>
    <t>2016/7</t>
  </si>
  <si>
    <t>2017/8</t>
  </si>
  <si>
    <t>Source: Keele University accounts. All figures are in thousands of pounds.</t>
  </si>
  <si>
    <t>Note: the accounting system changed in 2015 with the introduction of FRS102. Figures are shown for 2014/5 under the old and new systems.</t>
  </si>
  <si>
    <t>Income and expediture are operating figures, i.e., exclude disposal of fixed assets, gain on investments, and gain in respect of pension schemes.</t>
  </si>
  <si>
    <t>Column J (total teaching income) = column H + column 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</si>
</sst>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3">
    <font>
      <sz val="10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150" zoomScaleNormal="15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H5" sqref="H5"/>
    </sheetView>
  </sheetViews>
  <sheetFormatPr defaultColWidth="10.28125" defaultRowHeight="12.75"/>
  <cols>
    <col min="1" max="1" width="12.421875" style="0" customWidth="1"/>
    <col min="2" max="3" width="11.57421875" style="0" customWidth="1"/>
    <col min="4" max="4" width="14.28125" style="0" customWidth="1"/>
    <col min="5" max="5" width="14.00390625" style="0" customWidth="1"/>
    <col min="6" max="7" width="11.57421875" style="0" customWidth="1"/>
    <col min="8" max="8" width="11.28125" style="0" customWidth="1"/>
    <col min="9" max="9" width="13.7109375" style="0" customWidth="1"/>
    <col min="10" max="10" width="11.57421875" style="0" customWidth="1"/>
    <col min="11" max="16384" width="11.57421875" style="0" customWidth="1"/>
  </cols>
  <sheetData>
    <row r="1" spans="1:15" ht="13.5">
      <c r="A1" s="1" t="s">
        <v>0</v>
      </c>
      <c r="B1" s="1"/>
      <c r="C1" s="1"/>
      <c r="D1" s="1"/>
      <c r="E1" s="1"/>
      <c r="F1" s="1"/>
      <c r="N1" s="2"/>
      <c r="O1" s="2"/>
    </row>
    <row r="2" ht="13.5">
      <c r="O2" s="2"/>
    </row>
    <row r="3" spans="1:15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2" t="s">
        <v>10</v>
      </c>
      <c r="K3" s="2"/>
      <c r="L3" s="2"/>
      <c r="M3" s="2"/>
      <c r="O3" s="2"/>
    </row>
    <row r="4" spans="1:15" ht="13.5">
      <c r="A4" s="2"/>
      <c r="B4" s="3"/>
      <c r="C4" s="3"/>
      <c r="D4" s="3" t="s">
        <v>11</v>
      </c>
      <c r="E4" s="2" t="s">
        <v>12</v>
      </c>
      <c r="F4" s="2"/>
      <c r="G4" s="2" t="s">
        <v>2</v>
      </c>
      <c r="H4" s="2" t="s">
        <v>13</v>
      </c>
      <c r="I4" s="2" t="s">
        <v>14</v>
      </c>
      <c r="J4" s="2" t="s">
        <v>15</v>
      </c>
      <c r="K4" s="2"/>
      <c r="L4" s="2"/>
      <c r="M4" s="2"/>
      <c r="O4" s="2"/>
    </row>
    <row r="5" spans="1:15" ht="13.5">
      <c r="A5" s="2"/>
      <c r="B5" s="2"/>
      <c r="C5" s="2"/>
      <c r="D5" s="2" t="s">
        <v>16</v>
      </c>
      <c r="E5" s="2" t="s">
        <v>17</v>
      </c>
      <c r="F5" s="2"/>
      <c r="G5" s="3"/>
      <c r="H5" s="3" t="s">
        <v>18</v>
      </c>
      <c r="I5" s="3" t="s">
        <v>19</v>
      </c>
      <c r="J5" s="2" t="s">
        <v>2</v>
      </c>
      <c r="O5" s="2"/>
    </row>
    <row r="6" spans="1:15" ht="13.5">
      <c r="A6" s="2" t="s">
        <v>20</v>
      </c>
      <c r="B6" s="2">
        <v>52075</v>
      </c>
      <c r="C6" s="2">
        <v>53015</v>
      </c>
      <c r="D6" s="2">
        <f aca="true" t="shared" si="0" ref="D6:D28">B6-C6</f>
        <v>-940</v>
      </c>
      <c r="E6" s="2">
        <v>1910</v>
      </c>
      <c r="F6" s="2">
        <v>31469</v>
      </c>
      <c r="G6" s="4">
        <f aca="true" t="shared" si="1" ref="G6:G28">F6/B6</f>
        <v>0.6043014882381181</v>
      </c>
      <c r="H6" s="2">
        <v>16811</v>
      </c>
      <c r="I6" s="2">
        <v>11721</v>
      </c>
      <c r="J6" s="2">
        <f aca="true" t="shared" si="2" ref="J6:J28">H6+I6</f>
        <v>28532</v>
      </c>
      <c r="O6" s="2"/>
    </row>
    <row r="7" spans="1:15" ht="13.5">
      <c r="A7" s="2" t="s">
        <v>21</v>
      </c>
      <c r="B7" s="2">
        <v>51880</v>
      </c>
      <c r="C7" s="2">
        <v>54688</v>
      </c>
      <c r="D7" s="2">
        <f t="shared" si="0"/>
        <v>-2808</v>
      </c>
      <c r="E7" s="2">
        <v>3366</v>
      </c>
      <c r="F7" s="2">
        <v>32034</v>
      </c>
      <c r="G7" s="4">
        <f t="shared" si="1"/>
        <v>0.6174633770239013</v>
      </c>
      <c r="H7" s="2">
        <v>17555</v>
      </c>
      <c r="I7" s="2">
        <v>12086</v>
      </c>
      <c r="J7" s="2">
        <f t="shared" si="2"/>
        <v>29641</v>
      </c>
      <c r="O7" s="2"/>
    </row>
    <row r="8" spans="1:15" ht="13.5">
      <c r="A8" s="2" t="s">
        <v>22</v>
      </c>
      <c r="B8" s="2">
        <v>52907</v>
      </c>
      <c r="C8" s="2">
        <v>53971</v>
      </c>
      <c r="D8" s="2">
        <f t="shared" si="0"/>
        <v>-1064</v>
      </c>
      <c r="E8" s="2">
        <v>2400</v>
      </c>
      <c r="F8" s="2">
        <v>32355</v>
      </c>
      <c r="G8" s="4">
        <f t="shared" si="1"/>
        <v>0.61154478613416</v>
      </c>
      <c r="H8" s="2">
        <v>18257</v>
      </c>
      <c r="I8" s="2">
        <v>12404</v>
      </c>
      <c r="J8" s="2">
        <f t="shared" si="2"/>
        <v>30661</v>
      </c>
      <c r="O8" s="2"/>
    </row>
    <row r="9" spans="1:15" ht="13.5">
      <c r="A9" s="2" t="s">
        <v>23</v>
      </c>
      <c r="B9" s="2">
        <v>57803</v>
      </c>
      <c r="C9" s="2">
        <v>58567</v>
      </c>
      <c r="D9" s="2">
        <f t="shared" si="0"/>
        <v>-764</v>
      </c>
      <c r="E9" s="2">
        <v>-1319</v>
      </c>
      <c r="F9" s="2">
        <v>35589</v>
      </c>
      <c r="G9" s="4">
        <f t="shared" si="1"/>
        <v>0.6156946871269657</v>
      </c>
      <c r="H9" s="2">
        <v>19438</v>
      </c>
      <c r="I9" s="2">
        <v>12740</v>
      </c>
      <c r="J9" s="2">
        <f t="shared" si="2"/>
        <v>32178</v>
      </c>
      <c r="O9" s="2"/>
    </row>
    <row r="10" spans="1:15" ht="13.5">
      <c r="A10" s="2" t="s">
        <v>24</v>
      </c>
      <c r="B10" s="2">
        <v>59481</v>
      </c>
      <c r="C10" s="2">
        <v>58781</v>
      </c>
      <c r="D10" s="2">
        <f t="shared" si="0"/>
        <v>700</v>
      </c>
      <c r="E10" s="2">
        <v>-3390</v>
      </c>
      <c r="F10" s="2">
        <v>36474</v>
      </c>
      <c r="G10" s="4">
        <f t="shared" si="1"/>
        <v>0.613204216472487</v>
      </c>
      <c r="H10" s="2">
        <v>18619</v>
      </c>
      <c r="I10" s="2">
        <v>13819</v>
      </c>
      <c r="J10" s="2">
        <f t="shared" si="2"/>
        <v>32438</v>
      </c>
      <c r="O10" s="2"/>
    </row>
    <row r="11" spans="1:15" ht="13.5">
      <c r="A11" s="2" t="s">
        <v>25</v>
      </c>
      <c r="B11" s="2">
        <v>63882</v>
      </c>
      <c r="C11" s="2">
        <v>67125</v>
      </c>
      <c r="D11" s="2">
        <f t="shared" si="0"/>
        <v>-3243</v>
      </c>
      <c r="E11" s="2">
        <v>-2566</v>
      </c>
      <c r="F11" s="2">
        <v>40749</v>
      </c>
      <c r="G11" s="4">
        <f t="shared" si="1"/>
        <v>0.6378792148022917</v>
      </c>
      <c r="H11" s="2">
        <v>21046</v>
      </c>
      <c r="I11" s="2">
        <v>14462</v>
      </c>
      <c r="J11" s="2">
        <f t="shared" si="2"/>
        <v>35508</v>
      </c>
      <c r="O11" s="2"/>
    </row>
    <row r="12" spans="1:15" ht="13.5">
      <c r="A12" s="2" t="s">
        <v>26</v>
      </c>
      <c r="B12" s="2">
        <v>69402</v>
      </c>
      <c r="C12" s="2">
        <v>68839</v>
      </c>
      <c r="D12" s="2">
        <f t="shared" si="0"/>
        <v>563</v>
      </c>
      <c r="E12" s="2">
        <v>-69</v>
      </c>
      <c r="F12" s="2">
        <v>43275</v>
      </c>
      <c r="G12" s="4">
        <f t="shared" si="1"/>
        <v>0.6235411083254085</v>
      </c>
      <c r="H12" s="2">
        <v>23419</v>
      </c>
      <c r="I12" s="2">
        <v>15482</v>
      </c>
      <c r="J12" s="2">
        <f t="shared" si="2"/>
        <v>38901</v>
      </c>
      <c r="O12" s="2"/>
    </row>
    <row r="13" spans="1:10" ht="13.5">
      <c r="A13" s="2" t="s">
        <v>27</v>
      </c>
      <c r="B13" s="2">
        <v>74703</v>
      </c>
      <c r="C13" s="2">
        <v>74288</v>
      </c>
      <c r="D13" s="2">
        <f t="shared" si="0"/>
        <v>415</v>
      </c>
      <c r="E13" s="2">
        <v>3966</v>
      </c>
      <c r="F13" s="2">
        <v>45266</v>
      </c>
      <c r="G13" s="4">
        <f t="shared" si="1"/>
        <v>0.605946213672811</v>
      </c>
      <c r="H13" s="2">
        <v>24349</v>
      </c>
      <c r="I13" s="2">
        <v>17923</v>
      </c>
      <c r="J13" s="2">
        <f t="shared" si="2"/>
        <v>42272</v>
      </c>
    </row>
    <row r="14" spans="1:10" ht="13.5">
      <c r="A14" s="2" t="s">
        <v>28</v>
      </c>
      <c r="B14" s="2">
        <v>80010</v>
      </c>
      <c r="C14" s="2">
        <v>79774</v>
      </c>
      <c r="D14" s="2">
        <f t="shared" si="0"/>
        <v>236</v>
      </c>
      <c r="E14" s="2">
        <v>3887</v>
      </c>
      <c r="F14" s="2">
        <v>50331</v>
      </c>
      <c r="G14" s="4">
        <f t="shared" si="1"/>
        <v>0.6290588676415448</v>
      </c>
      <c r="H14" s="2">
        <v>26229</v>
      </c>
      <c r="I14" s="2">
        <v>20711</v>
      </c>
      <c r="J14" s="2">
        <f t="shared" si="2"/>
        <v>46940</v>
      </c>
    </row>
    <row r="15" spans="1:10" ht="13.5">
      <c r="A15" s="2" t="s">
        <v>29</v>
      </c>
      <c r="B15" s="2">
        <v>87826</v>
      </c>
      <c r="C15" s="2">
        <v>87948</v>
      </c>
      <c r="D15" s="2">
        <f t="shared" si="0"/>
        <v>-122</v>
      </c>
      <c r="E15" s="2">
        <v>542</v>
      </c>
      <c r="F15" s="2">
        <v>56901</v>
      </c>
      <c r="G15" s="4">
        <f t="shared" si="1"/>
        <v>0.6478833147359552</v>
      </c>
      <c r="H15" s="2">
        <v>30434</v>
      </c>
      <c r="I15" s="2">
        <v>21552</v>
      </c>
      <c r="J15" s="2">
        <f t="shared" si="2"/>
        <v>51986</v>
      </c>
    </row>
    <row r="16" spans="1:10" ht="13.5">
      <c r="A16" s="2" t="s">
        <v>30</v>
      </c>
      <c r="B16" s="2">
        <v>93650</v>
      </c>
      <c r="C16" s="2">
        <v>94011</v>
      </c>
      <c r="D16" s="2">
        <f t="shared" si="0"/>
        <v>-361</v>
      </c>
      <c r="E16" s="2">
        <v>2871</v>
      </c>
      <c r="F16" s="2">
        <v>60606</v>
      </c>
      <c r="G16" s="4">
        <f t="shared" si="1"/>
        <v>0.647154297917779</v>
      </c>
      <c r="H16" s="2">
        <v>33422</v>
      </c>
      <c r="I16" s="2">
        <v>24430</v>
      </c>
      <c r="J16" s="2">
        <f t="shared" si="2"/>
        <v>57852</v>
      </c>
    </row>
    <row r="17" spans="1:10" ht="13.5">
      <c r="A17" s="2" t="s">
        <v>31</v>
      </c>
      <c r="B17" s="2">
        <v>102083</v>
      </c>
      <c r="C17" s="2">
        <v>101539</v>
      </c>
      <c r="D17" s="2">
        <f t="shared" si="0"/>
        <v>544</v>
      </c>
      <c r="E17" s="2">
        <v>7186</v>
      </c>
      <c r="F17" s="2">
        <v>65496</v>
      </c>
      <c r="G17" s="4">
        <f t="shared" si="1"/>
        <v>0.6415955643936797</v>
      </c>
      <c r="H17" s="2">
        <v>34684</v>
      </c>
      <c r="I17" s="2">
        <v>27012</v>
      </c>
      <c r="J17" s="2">
        <f t="shared" si="2"/>
        <v>61696</v>
      </c>
    </row>
    <row r="18" spans="1:10" ht="13.5">
      <c r="A18" s="2" t="s">
        <v>32</v>
      </c>
      <c r="B18" s="2">
        <v>104795</v>
      </c>
      <c r="C18" s="2">
        <v>109072</v>
      </c>
      <c r="D18" s="2">
        <f t="shared" si="0"/>
        <v>-4277</v>
      </c>
      <c r="E18" s="2">
        <v>3726</v>
      </c>
      <c r="F18" s="2">
        <v>70836</v>
      </c>
      <c r="G18" s="4">
        <f t="shared" si="1"/>
        <v>0.6759482799751897</v>
      </c>
      <c r="H18" s="2">
        <v>35270</v>
      </c>
      <c r="I18" s="2">
        <v>29162</v>
      </c>
      <c r="J18" s="2">
        <f t="shared" si="2"/>
        <v>64432</v>
      </c>
    </row>
    <row r="19" spans="1:10" ht="13.5">
      <c r="A19" s="2" t="s">
        <v>33</v>
      </c>
      <c r="B19" s="2">
        <v>114157</v>
      </c>
      <c r="C19" s="2">
        <v>112315</v>
      </c>
      <c r="D19" s="2">
        <f t="shared" si="0"/>
        <v>1842</v>
      </c>
      <c r="E19" s="2">
        <v>4266</v>
      </c>
      <c r="F19" s="2">
        <v>70894</v>
      </c>
      <c r="G19" s="4">
        <f t="shared" si="1"/>
        <v>0.6210219259440946</v>
      </c>
      <c r="H19" s="2">
        <v>36158</v>
      </c>
      <c r="I19" s="2">
        <v>34054</v>
      </c>
      <c r="J19" s="2">
        <f t="shared" si="2"/>
        <v>70212</v>
      </c>
    </row>
    <row r="20" spans="1:10" ht="13.5">
      <c r="A20" s="2" t="s">
        <v>34</v>
      </c>
      <c r="B20" s="2">
        <v>115415</v>
      </c>
      <c r="C20" s="2">
        <v>111871</v>
      </c>
      <c r="D20" s="2">
        <f t="shared" si="0"/>
        <v>3544</v>
      </c>
      <c r="E20" s="2">
        <v>6326</v>
      </c>
      <c r="F20" s="2">
        <v>67924</v>
      </c>
      <c r="G20" s="4">
        <f t="shared" si="1"/>
        <v>0.5885196898150153</v>
      </c>
      <c r="H20" s="2">
        <v>36324</v>
      </c>
      <c r="I20" s="2">
        <v>38131</v>
      </c>
      <c r="J20" s="2">
        <f t="shared" si="2"/>
        <v>74455</v>
      </c>
    </row>
    <row r="21" spans="1:10" ht="13.5">
      <c r="A21" s="2" t="s">
        <v>35</v>
      </c>
      <c r="B21" s="2">
        <v>119215</v>
      </c>
      <c r="C21" s="2">
        <v>114318</v>
      </c>
      <c r="D21" s="2">
        <f t="shared" si="0"/>
        <v>4897</v>
      </c>
      <c r="E21" s="2">
        <v>7860</v>
      </c>
      <c r="F21" s="2">
        <v>66538</v>
      </c>
      <c r="G21" s="4">
        <f t="shared" si="1"/>
        <v>0.5581344629450992</v>
      </c>
      <c r="H21" s="2">
        <v>33913</v>
      </c>
      <c r="I21" s="2">
        <v>43978</v>
      </c>
      <c r="J21" s="2">
        <f t="shared" si="2"/>
        <v>77891</v>
      </c>
    </row>
    <row r="22" spans="1:10" ht="13.5">
      <c r="A22" s="2" t="s">
        <v>36</v>
      </c>
      <c r="B22" s="2">
        <v>120859</v>
      </c>
      <c r="C22" s="2">
        <v>115448</v>
      </c>
      <c r="D22" s="2">
        <f t="shared" si="0"/>
        <v>5411</v>
      </c>
      <c r="E22" s="2">
        <v>8128</v>
      </c>
      <c r="F22" s="2">
        <v>69744</v>
      </c>
      <c r="G22" s="4">
        <f t="shared" si="1"/>
        <v>0.5770691466915993</v>
      </c>
      <c r="H22" s="2">
        <v>26550</v>
      </c>
      <c r="I22" s="2">
        <v>53041</v>
      </c>
      <c r="J22" s="2">
        <f t="shared" si="2"/>
        <v>79591</v>
      </c>
    </row>
    <row r="23" spans="1:10" ht="13.5">
      <c r="A23" s="2" t="s">
        <v>37</v>
      </c>
      <c r="B23" s="2">
        <v>128652</v>
      </c>
      <c r="C23" s="2">
        <v>123353</v>
      </c>
      <c r="D23" s="2">
        <f t="shared" si="0"/>
        <v>5299</v>
      </c>
      <c r="E23" s="2">
        <v>1526</v>
      </c>
      <c r="F23" s="2">
        <v>72469</v>
      </c>
      <c r="G23" s="4">
        <f t="shared" si="1"/>
        <v>0.5632947797158225</v>
      </c>
      <c r="H23" s="2">
        <v>22142</v>
      </c>
      <c r="I23" s="2">
        <v>61077</v>
      </c>
      <c r="J23" s="2">
        <f t="shared" si="2"/>
        <v>83219</v>
      </c>
    </row>
    <row r="24" spans="1:10" ht="13.5">
      <c r="A24" s="2" t="s">
        <v>38</v>
      </c>
      <c r="B24" s="2">
        <v>134343</v>
      </c>
      <c r="C24" s="2">
        <v>127243</v>
      </c>
      <c r="D24" s="2">
        <f t="shared" si="0"/>
        <v>7100</v>
      </c>
      <c r="E24" s="2">
        <v>849</v>
      </c>
      <c r="F24" s="2">
        <v>75788</v>
      </c>
      <c r="G24" s="4">
        <f t="shared" si="1"/>
        <v>0.5641380645065244</v>
      </c>
      <c r="H24" s="2">
        <v>17548</v>
      </c>
      <c r="I24" s="2">
        <v>66726</v>
      </c>
      <c r="J24" s="2">
        <f t="shared" si="2"/>
        <v>84274</v>
      </c>
    </row>
    <row r="25" spans="1:10" ht="13.5">
      <c r="A25" s="2" t="s">
        <v>39</v>
      </c>
      <c r="B25" s="2">
        <v>141056</v>
      </c>
      <c r="C25" s="2">
        <v>147734</v>
      </c>
      <c r="D25" s="2">
        <f t="shared" si="0"/>
        <v>-6678</v>
      </c>
      <c r="E25" s="2">
        <v>502</v>
      </c>
      <c r="F25" s="2">
        <v>86220</v>
      </c>
      <c r="G25" s="4">
        <f t="shared" si="1"/>
        <v>0.6112465970961888</v>
      </c>
      <c r="H25" s="3">
        <v>17169</v>
      </c>
      <c r="I25" s="3">
        <v>64720</v>
      </c>
      <c r="J25" s="2">
        <f t="shared" si="2"/>
        <v>81889</v>
      </c>
    </row>
    <row r="26" spans="1:10" ht="13.5">
      <c r="A26" s="2" t="s">
        <v>40</v>
      </c>
      <c r="B26" s="2">
        <v>148576</v>
      </c>
      <c r="C26" s="2">
        <v>144204</v>
      </c>
      <c r="D26" s="2">
        <f t="shared" si="0"/>
        <v>4372</v>
      </c>
      <c r="E26" s="2">
        <v>6638</v>
      </c>
      <c r="F26" s="2">
        <v>81799</v>
      </c>
      <c r="G26" s="4">
        <f t="shared" si="1"/>
        <v>0.5505532522076244</v>
      </c>
      <c r="H26" s="2">
        <v>17722</v>
      </c>
      <c r="I26" s="2">
        <v>71335</v>
      </c>
      <c r="J26" s="2">
        <f t="shared" si="2"/>
        <v>89057</v>
      </c>
    </row>
    <row r="27" spans="1:10" ht="13.5">
      <c r="A27" s="2" t="s">
        <v>41</v>
      </c>
      <c r="B27" s="2">
        <v>155732</v>
      </c>
      <c r="C27" s="2">
        <v>152672</v>
      </c>
      <c r="D27" s="2">
        <f t="shared" si="0"/>
        <v>3060</v>
      </c>
      <c r="E27" s="2">
        <v>3466</v>
      </c>
      <c r="F27" s="2">
        <v>85413</v>
      </c>
      <c r="G27" s="4">
        <f t="shared" si="1"/>
        <v>0.5484614594303033</v>
      </c>
      <c r="H27" s="2">
        <v>18814</v>
      </c>
      <c r="I27" s="2">
        <v>76326</v>
      </c>
      <c r="J27" s="2">
        <f t="shared" si="2"/>
        <v>95140</v>
      </c>
    </row>
    <row r="28" spans="1:10" ht="13.5">
      <c r="A28" s="2" t="s">
        <v>42</v>
      </c>
      <c r="B28" s="2">
        <v>166345</v>
      </c>
      <c r="C28" s="2">
        <v>159491</v>
      </c>
      <c r="D28" s="2">
        <f t="shared" si="0"/>
        <v>6854</v>
      </c>
      <c r="E28" s="2">
        <v>2935</v>
      </c>
      <c r="F28" s="2">
        <v>88053</v>
      </c>
      <c r="G28" s="4">
        <f t="shared" si="1"/>
        <v>0.529339625477171</v>
      </c>
      <c r="H28" s="2">
        <v>25795</v>
      </c>
      <c r="I28" s="2">
        <v>80201</v>
      </c>
      <c r="J28" s="2">
        <f t="shared" si="2"/>
        <v>105996</v>
      </c>
    </row>
    <row r="29" spans="8:13" ht="13.5">
      <c r="H29" s="2"/>
      <c r="I29" s="2"/>
      <c r="J29" s="2"/>
      <c r="K29" s="2"/>
      <c r="L29" s="2"/>
      <c r="M29" s="2"/>
    </row>
    <row r="30" spans="1:13" ht="13.5">
      <c r="A30" s="5" t="s">
        <v>43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"/>
    </row>
    <row r="31" spans="1:13" ht="13.5">
      <c r="A31" s="5" t="s">
        <v>44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2"/>
      <c r="M31" s="2"/>
    </row>
    <row r="32" spans="1:13" ht="13.5">
      <c r="A32" s="6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"/>
      <c r="M32" s="2"/>
    </row>
    <row r="33" spans="1:13" ht="13.5">
      <c r="A33" s="6" t="s">
        <v>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"/>
      <c r="M33" s="2"/>
    </row>
  </sheetData>
  <sheetProtection selectLockedCells="1" selectUnlockedCells="1"/>
  <mergeCells count="5">
    <mergeCell ref="A1:F1"/>
    <mergeCell ref="A30:K30"/>
    <mergeCell ref="A31:K31"/>
    <mergeCell ref="A32:K32"/>
    <mergeCell ref="A33:K3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2019-03-18T15:27:06Z</dcterms:created>
  <dcterms:modified xsi:type="dcterms:W3CDTF">2019-05-30T15:35:53Z</dcterms:modified>
  <cp:category/>
  <cp:version/>
  <cp:contentType/>
  <cp:contentStatus/>
  <cp:revision>38</cp:revision>
</cp:coreProperties>
</file>